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3740" windowHeight="8385" activeTab="0"/>
  </bookViews>
  <sheets>
    <sheet name="Sitzposition" sheetId="1" r:id="rId1"/>
    <sheet name="Schwerpunktlage" sheetId="2" r:id="rId2"/>
  </sheets>
  <definedNames/>
  <calcPr fullCalcOnLoad="1"/>
</workbook>
</file>

<file path=xl/comments1.xml><?xml version="1.0" encoding="utf-8"?>
<comments xmlns="http://schemas.openxmlformats.org/spreadsheetml/2006/main">
  <authors>
    <author>Robert K?hnen</author>
  </authors>
  <commentList>
    <comment ref="B74" authorId="0">
      <text>
        <r>
          <rPr>
            <b/>
            <sz val="8"/>
            <rFont val="Tahoma"/>
            <family val="0"/>
          </rPr>
          <t>Robert Kühnen:</t>
        </r>
        <r>
          <rPr>
            <sz val="8"/>
            <rFont val="Tahoma"/>
            <family val="0"/>
          </rPr>
          <t xml:space="preserve">
passt für 72-75 Grad näherungsweise, sinus 73° = 0,96</t>
        </r>
      </text>
    </comment>
    <comment ref="B62" authorId="0">
      <text>
        <r>
          <rPr>
            <b/>
            <sz val="8"/>
            <rFont val="Tahoma"/>
            <family val="0"/>
          </rPr>
          <t>Robert Kühnen:</t>
        </r>
        <r>
          <rPr>
            <sz val="8"/>
            <rFont val="Tahoma"/>
            <family val="0"/>
          </rPr>
          <t xml:space="preserve">
passt näherungsweise für typische Lenkkopfwinkel 72-74 Grad</t>
        </r>
      </text>
    </comment>
  </commentList>
</comments>
</file>

<file path=xl/comments2.xml><?xml version="1.0" encoding="utf-8"?>
<comments xmlns="http://schemas.openxmlformats.org/spreadsheetml/2006/main">
  <authors>
    <author>Robert K?hnen</author>
  </authors>
  <commentList>
    <comment ref="C22" authorId="0">
      <text>
        <r>
          <rPr>
            <b/>
            <sz val="8"/>
            <rFont val="Tahoma"/>
            <family val="0"/>
          </rPr>
          <t>Robert Kühnen:</t>
        </r>
        <r>
          <rPr>
            <sz val="8"/>
            <rFont val="Tahoma"/>
            <family val="0"/>
          </rPr>
          <t xml:space="preserve">
waagerechte Kurbelstellung bei allen Messungen</t>
        </r>
      </text>
    </comment>
    <comment ref="G21" authorId="0">
      <text>
        <r>
          <rPr>
            <b/>
            <sz val="8"/>
            <rFont val="Tahoma"/>
            <family val="0"/>
          </rPr>
          <t>Robert Kühnen:</t>
        </r>
        <r>
          <rPr>
            <sz val="8"/>
            <rFont val="Tahoma"/>
            <family val="0"/>
          </rPr>
          <t xml:space="preserve">
Abstand Hinterradachse-Schwerpunkt</t>
        </r>
      </text>
    </comment>
    <comment ref="H21" authorId="0">
      <text>
        <r>
          <rPr>
            <b/>
            <sz val="8"/>
            <rFont val="Tahoma"/>
            <family val="0"/>
          </rPr>
          <t>Robert Kühnen:</t>
        </r>
        <r>
          <rPr>
            <sz val="8"/>
            <rFont val="Tahoma"/>
            <family val="0"/>
          </rPr>
          <t xml:space="preserve">
Abstand Schwerpunkt-Tretlagermitte</t>
        </r>
      </text>
    </comment>
  </commentList>
</comments>
</file>

<file path=xl/sharedStrings.xml><?xml version="1.0" encoding="utf-8"?>
<sst xmlns="http://schemas.openxmlformats.org/spreadsheetml/2006/main" count="86" uniqueCount="82">
  <si>
    <t>Vorbauhöhe</t>
  </si>
  <si>
    <t>Null Grad</t>
  </si>
  <si>
    <t>plus 7</t>
  </si>
  <si>
    <t>minus 7</t>
  </si>
  <si>
    <t>minus 17</t>
  </si>
  <si>
    <t>Hv =</t>
  </si>
  <si>
    <t>obere Lagerschale</t>
  </si>
  <si>
    <t xml:space="preserve">       +</t>
  </si>
  <si>
    <t>Spacer</t>
  </si>
  <si>
    <t>0,5 bis ... cm</t>
  </si>
  <si>
    <t>Vorbaulänge (mm)</t>
  </si>
  <si>
    <t>Winkelstellung</t>
  </si>
  <si>
    <t>1. Körpermaße bestimmen</t>
  </si>
  <si>
    <t xml:space="preserve">Rumpflänge R = </t>
  </si>
  <si>
    <t xml:space="preserve">N = </t>
  </si>
  <si>
    <t xml:space="preserve">Die Sitzhöhe H ist der Abstand von der Tretlagermitte bis zur zur Oberkante des Sattels in der Mitte der Sitzfläche </t>
  </si>
  <si>
    <t xml:space="preserve">H =  </t>
  </si>
  <si>
    <t>4. Sitzlänge bestimmen</t>
  </si>
  <si>
    <t>2. Sitzhöhe bestimmen</t>
  </si>
  <si>
    <t>3. Rückenneigung wählen</t>
  </si>
  <si>
    <t>Die Sitzlänge ist der Abstand von der Mitte des Oberlenkers zur Sattelspitze.</t>
  </si>
  <si>
    <t xml:space="preserve">Armlänge A = </t>
  </si>
  <si>
    <t>L = N x (Rumpflänge R + Armlänge A) - (0,59 x Sattellänge)</t>
  </si>
  <si>
    <t xml:space="preserve">L = </t>
  </si>
  <si>
    <t>5. Überhöhung wählen und Rahmenhöhe bestimmen</t>
  </si>
  <si>
    <t>150-160 cm</t>
  </si>
  <si>
    <t>160-170 cm</t>
  </si>
  <si>
    <t>170-180 cm</t>
  </si>
  <si>
    <t>180-190 cm</t>
  </si>
  <si>
    <t>190-200 cm</t>
  </si>
  <si>
    <t>2-3 cm</t>
  </si>
  <si>
    <t>3-5 cm</t>
  </si>
  <si>
    <t>4-7 cm</t>
  </si>
  <si>
    <t>5-9 cm</t>
  </si>
  <si>
    <t>6-10 cm</t>
  </si>
  <si>
    <t>Körpergröße</t>
  </si>
  <si>
    <t>Überhöhung Ü</t>
  </si>
  <si>
    <t xml:space="preserve">Ü = </t>
  </si>
  <si>
    <t>Vorbau wählen</t>
  </si>
  <si>
    <t>Rahmenhöhe RH = Sitzhöhe H - (Überhöhung Ü + Höhe vorne Hv) / 0,96</t>
  </si>
  <si>
    <t xml:space="preserve">RH = </t>
  </si>
  <si>
    <t>0 - 2 cm</t>
  </si>
  <si>
    <t>3,3 bis .. cm</t>
  </si>
  <si>
    <t>Wiegetritt Unterlenker</t>
  </si>
  <si>
    <t>Wiegetritt Bremsgriff</t>
  </si>
  <si>
    <t xml:space="preserve"> H = 0,885 x Schrittlänge S; Toleranzen von +/- 10 mm durch Stil, Schuhhöhe etc.</t>
  </si>
  <si>
    <t xml:space="preserve">                       </t>
  </si>
  <si>
    <t xml:space="preserve">Innenbeinlänge  S = </t>
  </si>
  <si>
    <t>Meine optimale Sitzposition</t>
  </si>
  <si>
    <t>Tipp:</t>
  </si>
  <si>
    <t>Alle Maße in Zentimetern eintragen. Gelbe Felder sind Eingabefelder.</t>
  </si>
  <si>
    <t>kg</t>
  </si>
  <si>
    <t>Gewicht Fahrer</t>
  </si>
  <si>
    <t>Wiegung</t>
  </si>
  <si>
    <t>Position</t>
  </si>
  <si>
    <t>VR (kg)</t>
  </si>
  <si>
    <t>HR (kg)</t>
  </si>
  <si>
    <t>VR (%)</t>
  </si>
  <si>
    <t>HR (%)</t>
  </si>
  <si>
    <t>Oberlenker</t>
  </si>
  <si>
    <t>Bremsgriffhaltung</t>
  </si>
  <si>
    <t>Unterlenker</t>
  </si>
  <si>
    <t>Aerolenker</t>
  </si>
  <si>
    <t>cm</t>
  </si>
  <si>
    <t>Radstand</t>
  </si>
  <si>
    <t>b (cm)</t>
  </si>
  <si>
    <t>Gewichtsverteilung</t>
  </si>
  <si>
    <t>Hinterbaulänge</t>
  </si>
  <si>
    <t>Gewicht Fahrrad</t>
  </si>
  <si>
    <t>Gesamt</t>
  </si>
  <si>
    <t>s (cm)</t>
  </si>
  <si>
    <t>Alle Messungen mit waagerechter Kurbelstellung vornehmen</t>
  </si>
  <si>
    <t>typische Werte</t>
  </si>
  <si>
    <t>s liegt hinter dem Tretlager (negativ)</t>
  </si>
  <si>
    <t>s = 0 liegt im Tretlager oder etwas davor</t>
  </si>
  <si>
    <t>s &gt; 0, maximal 50% der Gewichtskraft auf Vorderrad</t>
  </si>
  <si>
    <t>s = 0 bis s=4</t>
  </si>
  <si>
    <t>s = 15 bis s = 19, s sollte der Kurbellänge enstprechen</t>
  </si>
  <si>
    <t xml:space="preserve">s = 11 bis s = 17 </t>
  </si>
  <si>
    <t>Meine Schwerpunktlage auf dem Fahrrad</t>
  </si>
  <si>
    <t>Sattellänge</t>
  </si>
  <si>
    <t xml:space="preserve">Wähle die Bauhöhe des Vorbaus aus der Tabelle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</si>
</sst>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00"/>
    <numFmt numFmtId="174" formatCode="0.00000"/>
    <numFmt numFmtId="175" formatCode="0.0000"/>
    <numFmt numFmtId="176" formatCode="0.000"/>
    <numFmt numFmtId="177" formatCode="0.0000000"/>
  </numFmts>
  <fonts count="12">
    <font>
      <sz val="10"/>
      <name val="Arial"/>
      <family val="0"/>
    </font>
    <font>
      <b/>
      <sz val="10"/>
      <name val="Arial"/>
      <family val="2"/>
    </font>
    <font>
      <sz val="8"/>
      <name val="Tahoma"/>
      <family val="0"/>
    </font>
    <font>
      <b/>
      <sz val="8"/>
      <name val="Tahoma"/>
      <family val="0"/>
    </font>
    <font>
      <b/>
      <sz val="16"/>
      <name val="Arial"/>
      <family val="2"/>
    </font>
    <font>
      <i/>
      <sz val="10"/>
      <name val="Arial"/>
      <family val="2"/>
    </font>
    <font>
      <b/>
      <sz val="10"/>
      <color indexed="50"/>
      <name val="Arial"/>
      <family val="2"/>
    </font>
    <font>
      <b/>
      <sz val="10"/>
      <color indexed="10"/>
      <name val="Arial"/>
      <family val="2"/>
    </font>
    <font>
      <b/>
      <sz val="10"/>
      <color indexed="53"/>
      <name val="Arial"/>
      <family val="2"/>
    </font>
    <font>
      <sz val="10"/>
      <color indexed="10"/>
      <name val="Arial"/>
      <family val="2"/>
    </font>
    <font>
      <sz val="8"/>
      <name val="Arial"/>
      <family val="2"/>
    </font>
    <font>
      <b/>
      <sz val="8"/>
      <name val="Arial"/>
      <family val="2"/>
    </font>
  </fonts>
  <fills count="4">
    <fill>
      <patternFill/>
    </fill>
    <fill>
      <patternFill patternType="gray125"/>
    </fill>
    <fill>
      <patternFill patternType="solid">
        <fgColor indexed="15"/>
        <bgColor indexed="64"/>
      </patternFill>
    </fill>
    <fill>
      <patternFill patternType="solid">
        <fgColor indexed="13"/>
        <bgColor indexed="64"/>
      </patternFill>
    </fill>
  </fills>
  <borders count="10">
    <border>
      <left/>
      <right/>
      <top/>
      <bottom/>
      <diagonal/>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style="medium"/>
      <right style="medium"/>
      <top style="medium"/>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color indexed="63"/>
      </top>
      <bottom style="double"/>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0">
    <xf numFmtId="0" fontId="0" fillId="0" borderId="0" xfId="0" applyAlignment="1">
      <alignment/>
    </xf>
    <xf numFmtId="172" fontId="0" fillId="0" borderId="0" xfId="0" applyNumberFormat="1" applyAlignment="1">
      <alignment/>
    </xf>
    <xf numFmtId="0" fontId="0" fillId="0" borderId="1" xfId="0" applyBorder="1" applyAlignment="1">
      <alignment/>
    </xf>
    <xf numFmtId="0" fontId="1" fillId="0" borderId="0" xfId="0" applyFont="1" applyAlignment="1">
      <alignment/>
    </xf>
    <xf numFmtId="0" fontId="0" fillId="0" borderId="0" xfId="0" applyBorder="1" applyAlignment="1">
      <alignment/>
    </xf>
    <xf numFmtId="0" fontId="0" fillId="0" borderId="2" xfId="0" applyBorder="1" applyAlignment="1">
      <alignment/>
    </xf>
    <xf numFmtId="172" fontId="0" fillId="0" borderId="3" xfId="0" applyNumberFormat="1" applyBorder="1" applyAlignment="1">
      <alignment/>
    </xf>
    <xf numFmtId="0" fontId="0" fillId="0" borderId="0" xfId="0" applyFill="1" applyAlignment="1">
      <alignment/>
    </xf>
    <xf numFmtId="0" fontId="0" fillId="2" borderId="4" xfId="0" applyFill="1" applyBorder="1" applyAlignment="1">
      <alignment/>
    </xf>
    <xf numFmtId="0" fontId="0" fillId="0" borderId="0" xfId="0" applyAlignment="1">
      <alignment horizontal="right"/>
    </xf>
    <xf numFmtId="0" fontId="4" fillId="0" borderId="0" xfId="0" applyFont="1" applyAlignment="1">
      <alignment/>
    </xf>
    <xf numFmtId="0" fontId="0" fillId="0" borderId="0" xfId="0" applyAlignment="1">
      <alignment horizontal="left"/>
    </xf>
    <xf numFmtId="0" fontId="1" fillId="0" borderId="0" xfId="0" applyFont="1" applyAlignment="1">
      <alignment horizontal="left"/>
    </xf>
    <xf numFmtId="16" fontId="0" fillId="0" borderId="0" xfId="0" applyNumberFormat="1" applyAlignment="1">
      <alignment/>
    </xf>
    <xf numFmtId="0" fontId="0" fillId="0" borderId="0" xfId="0" applyFill="1" applyBorder="1" applyAlignment="1">
      <alignment/>
    </xf>
    <xf numFmtId="172" fontId="0" fillId="0" borderId="4" xfId="0" applyNumberFormat="1" applyBorder="1" applyAlignment="1">
      <alignment/>
    </xf>
    <xf numFmtId="0" fontId="0" fillId="0" borderId="0" xfId="0" applyFont="1" applyAlignment="1">
      <alignment/>
    </xf>
    <xf numFmtId="0" fontId="5" fillId="0" borderId="0" xfId="0" applyFont="1" applyAlignment="1">
      <alignment/>
    </xf>
    <xf numFmtId="0" fontId="1" fillId="0" borderId="0" xfId="0" applyFont="1" applyAlignment="1">
      <alignment horizontal="right"/>
    </xf>
    <xf numFmtId="0" fontId="0" fillId="3" borderId="4" xfId="0" applyFill="1" applyBorder="1" applyAlignment="1" applyProtection="1">
      <alignment/>
      <protection locked="0"/>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Fill="1" applyBorder="1" applyAlignment="1">
      <alignment horizontal="right"/>
    </xf>
    <xf numFmtId="172" fontId="6" fillId="0" borderId="0" xfId="0" applyNumberFormat="1" applyFont="1" applyFill="1" applyBorder="1" applyAlignment="1">
      <alignment/>
    </xf>
    <xf numFmtId="172" fontId="7" fillId="0" borderId="0" xfId="0" applyNumberFormat="1" applyFont="1" applyFill="1" applyBorder="1" applyAlignment="1">
      <alignment/>
    </xf>
    <xf numFmtId="172" fontId="0" fillId="0" borderId="0" xfId="0" applyNumberFormat="1" applyFill="1" applyBorder="1" applyAlignment="1">
      <alignment horizontal="left"/>
    </xf>
    <xf numFmtId="172" fontId="0" fillId="0" borderId="0" xfId="0" applyNumberFormat="1" applyFill="1" applyBorder="1" applyAlignment="1">
      <alignment/>
    </xf>
    <xf numFmtId="172" fontId="8" fillId="0" borderId="0" xfId="0" applyNumberFormat="1" applyFont="1" applyFill="1" applyBorder="1" applyAlignment="1">
      <alignment/>
    </xf>
    <xf numFmtId="0" fontId="0" fillId="0" borderId="0" xfId="0" applyAlignment="1">
      <alignment horizontal="center"/>
    </xf>
    <xf numFmtId="172" fontId="6" fillId="0" borderId="0" xfId="0" applyNumberFormat="1" applyFont="1" applyAlignment="1">
      <alignment horizontal="center"/>
    </xf>
    <xf numFmtId="172" fontId="0" fillId="0" borderId="0" xfId="0" applyNumberFormat="1" applyAlignment="1">
      <alignment horizontal="center"/>
    </xf>
    <xf numFmtId="0" fontId="0" fillId="3" borderId="4" xfId="0" applyFill="1" applyBorder="1" applyAlignment="1">
      <alignment horizontal="center"/>
    </xf>
    <xf numFmtId="0" fontId="0" fillId="2" borderId="4" xfId="0" applyFill="1" applyBorder="1" applyAlignment="1">
      <alignment horizontal="center"/>
    </xf>
    <xf numFmtId="0" fontId="0" fillId="0" borderId="0" xfId="0" applyFill="1" applyBorder="1" applyAlignment="1">
      <alignment horizontal="center"/>
    </xf>
    <xf numFmtId="0" fontId="0" fillId="3" borderId="4"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9" fillId="0" borderId="0" xfId="0" applyFont="1" applyAlignment="1">
      <alignment/>
    </xf>
    <xf numFmtId="0" fontId="10"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65</xdr:row>
      <xdr:rowOff>0</xdr:rowOff>
    </xdr:from>
    <xdr:to>
      <xdr:col>6</xdr:col>
      <xdr:colOff>152400</xdr:colOff>
      <xdr:row>66</xdr:row>
      <xdr:rowOff>114300</xdr:rowOff>
    </xdr:to>
    <xdr:sp>
      <xdr:nvSpPr>
        <xdr:cNvPr id="1" name="Line 1"/>
        <xdr:cNvSpPr>
          <a:spLocks/>
        </xdr:cNvSpPr>
      </xdr:nvSpPr>
      <xdr:spPr>
        <a:xfrm>
          <a:off x="5295900" y="11039475"/>
          <a:ext cx="142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47625</xdr:rowOff>
    </xdr:from>
    <xdr:to>
      <xdr:col>3</xdr:col>
      <xdr:colOff>0</xdr:colOff>
      <xdr:row>13</xdr:row>
      <xdr:rowOff>47625</xdr:rowOff>
    </xdr:to>
    <xdr:sp>
      <xdr:nvSpPr>
        <xdr:cNvPr id="2" name="TextBox 4"/>
        <xdr:cNvSpPr txBox="1">
          <a:spLocks noChangeArrowheads="1"/>
        </xdr:cNvSpPr>
      </xdr:nvSpPr>
      <xdr:spPr>
        <a:xfrm>
          <a:off x="771525" y="1066800"/>
          <a:ext cx="1666875"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Innenbeinlänge</a:t>
          </a:r>
          <a:r>
            <a:rPr lang="en-US" cap="none" sz="1000" b="0" i="0" u="none" baseline="0">
              <a:latin typeface="Arial"/>
              <a:ea typeface="Arial"/>
              <a:cs typeface="Arial"/>
            </a:rPr>
            <a:t> messen: Gerade vor eine Wand stellen, Füße (Socken oder barfuß)  leicht auseinander. Buch oder Wasserwaage in den Schritt pressen und den Abstand zum Boden messen.</a:t>
          </a:r>
        </a:p>
      </xdr:txBody>
    </xdr:sp>
    <xdr:clientData/>
  </xdr:twoCellAnchor>
  <xdr:twoCellAnchor>
    <xdr:from>
      <xdr:col>3</xdr:col>
      <xdr:colOff>38100</xdr:colOff>
      <xdr:row>4</xdr:row>
      <xdr:rowOff>57150</xdr:rowOff>
    </xdr:from>
    <xdr:to>
      <xdr:col>5</xdr:col>
      <xdr:colOff>0</xdr:colOff>
      <xdr:row>13</xdr:row>
      <xdr:rowOff>57150</xdr:rowOff>
    </xdr:to>
    <xdr:sp>
      <xdr:nvSpPr>
        <xdr:cNvPr id="3" name="TextBox 5"/>
        <xdr:cNvSpPr txBox="1">
          <a:spLocks noChangeArrowheads="1"/>
        </xdr:cNvSpPr>
      </xdr:nvSpPr>
      <xdr:spPr>
        <a:xfrm>
          <a:off x="2476500" y="1076325"/>
          <a:ext cx="163830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Rumpflänge</a:t>
          </a:r>
          <a:r>
            <a:rPr lang="en-US" cap="none" sz="1000" b="0" i="0" u="none" baseline="0">
              <a:latin typeface="Arial"/>
              <a:ea typeface="Arial"/>
              <a:cs typeface="Arial"/>
            </a:rPr>
            <a:t> messen: Auf einem Hocker vor einer Wand sitzen und den Oberkörper an die Wand pressen. Strecke von der Sitzfläche bis zur V-förmigen Knochenmulde zwischen den Schlüsselbeinen messen.</a:t>
          </a:r>
        </a:p>
      </xdr:txBody>
    </xdr:sp>
    <xdr:clientData/>
  </xdr:twoCellAnchor>
  <xdr:twoCellAnchor>
    <xdr:from>
      <xdr:col>5</xdr:col>
      <xdr:colOff>47625</xdr:colOff>
      <xdr:row>4</xdr:row>
      <xdr:rowOff>57150</xdr:rowOff>
    </xdr:from>
    <xdr:to>
      <xdr:col>7</xdr:col>
      <xdr:colOff>28575</xdr:colOff>
      <xdr:row>13</xdr:row>
      <xdr:rowOff>57150</xdr:rowOff>
    </xdr:to>
    <xdr:sp>
      <xdr:nvSpPr>
        <xdr:cNvPr id="4" name="TextBox 6"/>
        <xdr:cNvSpPr txBox="1">
          <a:spLocks noChangeArrowheads="1"/>
        </xdr:cNvSpPr>
      </xdr:nvSpPr>
      <xdr:spPr>
        <a:xfrm>
          <a:off x="4162425" y="1076325"/>
          <a:ext cx="175260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Armlänge</a:t>
          </a:r>
          <a:r>
            <a:rPr lang="en-US" cap="none" sz="1000" b="0" i="0" u="none" baseline="0">
              <a:latin typeface="Arial"/>
              <a:ea typeface="Arial"/>
              <a:cs typeface="Arial"/>
            </a:rPr>
            <a:t> messen: Aufrecht stehend den gestreckten Arm leicht seitlich vom Körper wegspreizen und die Hand zur Faust ballen. Messung erfolgt vom Schulterknochen bis vor die Finger der Faust. </a:t>
          </a:r>
        </a:p>
      </xdr:txBody>
    </xdr:sp>
    <xdr:clientData/>
  </xdr:twoCellAnchor>
  <xdr:twoCellAnchor>
    <xdr:from>
      <xdr:col>1</xdr:col>
      <xdr:colOff>0</xdr:colOff>
      <xdr:row>13</xdr:row>
      <xdr:rowOff>133350</xdr:rowOff>
    </xdr:from>
    <xdr:to>
      <xdr:col>2</xdr:col>
      <xdr:colOff>485775</xdr:colOff>
      <xdr:row>19</xdr:row>
      <xdr:rowOff>0</xdr:rowOff>
    </xdr:to>
    <xdr:sp>
      <xdr:nvSpPr>
        <xdr:cNvPr id="5" name="TextBox 7"/>
        <xdr:cNvSpPr txBox="1">
          <a:spLocks noChangeArrowheads="1"/>
        </xdr:cNvSpPr>
      </xdr:nvSpPr>
      <xdr:spPr>
        <a:xfrm>
          <a:off x="762000" y="2609850"/>
          <a:ext cx="16764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Achte auf den Andruck der Wasserwaage (Buch) - er muss dem Satteldruck entsprechen.</a:t>
          </a:r>
        </a:p>
      </xdr:txBody>
    </xdr:sp>
    <xdr:clientData/>
  </xdr:twoCellAnchor>
  <xdr:twoCellAnchor>
    <xdr:from>
      <xdr:col>3</xdr:col>
      <xdr:colOff>38100</xdr:colOff>
      <xdr:row>13</xdr:row>
      <xdr:rowOff>142875</xdr:rowOff>
    </xdr:from>
    <xdr:to>
      <xdr:col>5</xdr:col>
      <xdr:colOff>38100</xdr:colOff>
      <xdr:row>19</xdr:row>
      <xdr:rowOff>9525</xdr:rowOff>
    </xdr:to>
    <xdr:sp>
      <xdr:nvSpPr>
        <xdr:cNvPr id="6" name="TextBox 8"/>
        <xdr:cNvSpPr txBox="1">
          <a:spLocks noChangeArrowheads="1"/>
        </xdr:cNvSpPr>
      </xdr:nvSpPr>
      <xdr:spPr>
        <a:xfrm>
          <a:off x="2476500" y="2619375"/>
          <a:ext cx="16764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Becken und Rücken auf voller Länge an die Wand pressen. </a:t>
          </a:r>
        </a:p>
      </xdr:txBody>
    </xdr:sp>
    <xdr:clientData/>
  </xdr:twoCellAnchor>
  <xdr:twoCellAnchor>
    <xdr:from>
      <xdr:col>5</xdr:col>
      <xdr:colOff>85725</xdr:colOff>
      <xdr:row>13</xdr:row>
      <xdr:rowOff>142875</xdr:rowOff>
    </xdr:from>
    <xdr:to>
      <xdr:col>6</xdr:col>
      <xdr:colOff>590550</xdr:colOff>
      <xdr:row>19</xdr:row>
      <xdr:rowOff>9525</xdr:rowOff>
    </xdr:to>
    <xdr:sp>
      <xdr:nvSpPr>
        <xdr:cNvPr id="7" name="TextBox 9"/>
        <xdr:cNvSpPr txBox="1">
          <a:spLocks noChangeArrowheads="1"/>
        </xdr:cNvSpPr>
      </xdr:nvSpPr>
      <xdr:spPr>
        <a:xfrm>
          <a:off x="4200525" y="2619375"/>
          <a:ext cx="16764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Nicht selber messen: Bitte einen Helfer, dieses Maß zu ermitteln.</a:t>
          </a:r>
        </a:p>
      </xdr:txBody>
    </xdr:sp>
    <xdr:clientData/>
  </xdr:twoCellAnchor>
  <xdr:twoCellAnchor>
    <xdr:from>
      <xdr:col>1</xdr:col>
      <xdr:colOff>76200</xdr:colOff>
      <xdr:row>29</xdr:row>
      <xdr:rowOff>152400</xdr:rowOff>
    </xdr:from>
    <xdr:to>
      <xdr:col>2</xdr:col>
      <xdr:colOff>342900</xdr:colOff>
      <xdr:row>32</xdr:row>
      <xdr:rowOff>95250</xdr:rowOff>
    </xdr:to>
    <xdr:sp>
      <xdr:nvSpPr>
        <xdr:cNvPr id="8" name="TextBox 10"/>
        <xdr:cNvSpPr txBox="1">
          <a:spLocks noChangeArrowheads="1"/>
        </xdr:cNvSpPr>
      </xdr:nvSpPr>
      <xdr:spPr>
        <a:xfrm>
          <a:off x="838200" y="5257800"/>
          <a:ext cx="145732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Sehr sportlich
N = 0,545</a:t>
          </a:r>
        </a:p>
      </xdr:txBody>
    </xdr:sp>
    <xdr:clientData/>
  </xdr:twoCellAnchor>
  <xdr:twoCellAnchor>
    <xdr:from>
      <xdr:col>5</xdr:col>
      <xdr:colOff>9525</xdr:colOff>
      <xdr:row>30</xdr:row>
      <xdr:rowOff>19050</xdr:rowOff>
    </xdr:from>
    <xdr:to>
      <xdr:col>6</xdr:col>
      <xdr:colOff>495300</xdr:colOff>
      <xdr:row>32</xdr:row>
      <xdr:rowOff>123825</xdr:rowOff>
    </xdr:to>
    <xdr:sp>
      <xdr:nvSpPr>
        <xdr:cNvPr id="9" name="TextBox 11"/>
        <xdr:cNvSpPr txBox="1">
          <a:spLocks noChangeArrowheads="1"/>
        </xdr:cNvSpPr>
      </xdr:nvSpPr>
      <xdr:spPr>
        <a:xfrm>
          <a:off x="4124325" y="5286375"/>
          <a:ext cx="16573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Tourenposition
N = 0,520</a:t>
          </a:r>
        </a:p>
      </xdr:txBody>
    </xdr:sp>
    <xdr:clientData/>
  </xdr:twoCellAnchor>
  <xdr:twoCellAnchor>
    <xdr:from>
      <xdr:col>3</xdr:col>
      <xdr:colOff>95250</xdr:colOff>
      <xdr:row>30</xdr:row>
      <xdr:rowOff>9525</xdr:rowOff>
    </xdr:from>
    <xdr:to>
      <xdr:col>4</xdr:col>
      <xdr:colOff>371475</xdr:colOff>
      <xdr:row>32</xdr:row>
      <xdr:rowOff>114300</xdr:rowOff>
    </xdr:to>
    <xdr:sp>
      <xdr:nvSpPr>
        <xdr:cNvPr id="10" name="TextBox 12"/>
        <xdr:cNvSpPr txBox="1">
          <a:spLocks noChangeArrowheads="1"/>
        </xdr:cNvSpPr>
      </xdr:nvSpPr>
      <xdr:spPr>
        <a:xfrm>
          <a:off x="2533650" y="5276850"/>
          <a:ext cx="14478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Sportlich 
N = 0,535</a:t>
          </a:r>
        </a:p>
      </xdr:txBody>
    </xdr:sp>
    <xdr:clientData/>
  </xdr:twoCellAnchor>
  <xdr:twoCellAnchor>
    <xdr:from>
      <xdr:col>1</xdr:col>
      <xdr:colOff>1047750</xdr:colOff>
      <xdr:row>30</xdr:row>
      <xdr:rowOff>76200</xdr:rowOff>
    </xdr:from>
    <xdr:to>
      <xdr:col>2</xdr:col>
      <xdr:colOff>114300</xdr:colOff>
      <xdr:row>31</xdr:row>
      <xdr:rowOff>114300</xdr:rowOff>
    </xdr:to>
    <xdr:grpSp>
      <xdr:nvGrpSpPr>
        <xdr:cNvPr id="11" name="Group 46"/>
        <xdr:cNvGrpSpPr>
          <a:grpSpLocks/>
        </xdr:cNvGrpSpPr>
      </xdr:nvGrpSpPr>
      <xdr:grpSpPr>
        <a:xfrm>
          <a:off x="1809750" y="5343525"/>
          <a:ext cx="257175" cy="200025"/>
          <a:chOff x="190" y="516"/>
          <a:chExt cx="27" cy="21"/>
        </a:xfrm>
        <a:solidFill>
          <a:srgbClr val="FFFFFF"/>
        </a:solidFill>
      </xdr:grpSpPr>
      <xdr:sp>
        <xdr:nvSpPr>
          <xdr:cNvPr id="12" name="Line 13"/>
          <xdr:cNvSpPr>
            <a:spLocks/>
          </xdr:cNvSpPr>
        </xdr:nvSpPr>
        <xdr:spPr>
          <a:xfrm>
            <a:off x="201" y="516"/>
            <a:ext cx="16"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4"/>
          <xdr:cNvSpPr>
            <a:spLocks/>
          </xdr:cNvSpPr>
        </xdr:nvSpPr>
        <xdr:spPr>
          <a:xfrm flipH="1">
            <a:off x="205" y="522"/>
            <a:ext cx="12"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5"/>
          <xdr:cNvSpPr>
            <a:spLocks/>
          </xdr:cNvSpPr>
        </xdr:nvSpPr>
        <xdr:spPr>
          <a:xfrm>
            <a:off x="206" y="528"/>
            <a:ext cx="6"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6"/>
          <xdr:cNvSpPr>
            <a:spLocks/>
          </xdr:cNvSpPr>
        </xdr:nvSpPr>
        <xdr:spPr>
          <a:xfrm flipH="1">
            <a:off x="197" y="517"/>
            <a:ext cx="5"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7"/>
          <xdr:cNvSpPr>
            <a:spLocks/>
          </xdr:cNvSpPr>
        </xdr:nvSpPr>
        <xdr:spPr>
          <a:xfrm flipH="1">
            <a:off x="190" y="523"/>
            <a:ext cx="7"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45</xdr:row>
      <xdr:rowOff>66675</xdr:rowOff>
    </xdr:from>
    <xdr:to>
      <xdr:col>7</xdr:col>
      <xdr:colOff>9525</xdr:colOff>
      <xdr:row>47</xdr:row>
      <xdr:rowOff>104775</xdr:rowOff>
    </xdr:to>
    <xdr:sp>
      <xdr:nvSpPr>
        <xdr:cNvPr id="17" name="TextBox 18"/>
        <xdr:cNvSpPr txBox="1">
          <a:spLocks noChangeArrowheads="1"/>
        </xdr:cNvSpPr>
      </xdr:nvSpPr>
      <xdr:spPr>
        <a:xfrm>
          <a:off x="771525" y="7820025"/>
          <a:ext cx="51244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Wähle zunächst die Überhöhung. Die Tabelle gibt die Richtwerte. Für sehr sportliche Positionen kann die Überhöhung vergrößert werden.
</a:t>
          </a:r>
        </a:p>
      </xdr:txBody>
    </xdr:sp>
    <xdr:clientData/>
  </xdr:twoCellAnchor>
  <xdr:twoCellAnchor>
    <xdr:from>
      <xdr:col>1</xdr:col>
      <xdr:colOff>9525</xdr:colOff>
      <xdr:row>76</xdr:row>
      <xdr:rowOff>152400</xdr:rowOff>
    </xdr:from>
    <xdr:to>
      <xdr:col>8</xdr:col>
      <xdr:colOff>723900</xdr:colOff>
      <xdr:row>79</xdr:row>
      <xdr:rowOff>142875</xdr:rowOff>
    </xdr:to>
    <xdr:sp>
      <xdr:nvSpPr>
        <xdr:cNvPr id="18" name="TextBox 19"/>
        <xdr:cNvSpPr txBox="1">
          <a:spLocks noChangeArrowheads="1"/>
        </xdr:cNvSpPr>
      </xdr:nvSpPr>
      <xdr:spPr>
        <a:xfrm>
          <a:off x="771525" y="13030200"/>
          <a:ext cx="66008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Rahmenhöhe</a:t>
          </a:r>
          <a:r>
            <a:rPr lang="en-US" cap="none" sz="1000" b="0" i="0" u="none" baseline="0">
              <a:latin typeface="Arial"/>
              <a:ea typeface="Arial"/>
              <a:cs typeface="Arial"/>
            </a:rPr>
            <a:t> messen: Bestimme den Schnittpunkt der Strecke Tretlagermitte-Sattelmitte mit der horizontalen Verlängerung der Oberkante des Steuerrohres. Der Abstand Tretlagermitte-Schnittpunkt ist die Rahmenhöhe RH so wie TOUR sie in allen Tests angibt. </a:t>
          </a:r>
        </a:p>
      </xdr:txBody>
    </xdr:sp>
    <xdr:clientData/>
  </xdr:twoCellAnchor>
  <xdr:twoCellAnchor>
    <xdr:from>
      <xdr:col>0</xdr:col>
      <xdr:colOff>0</xdr:colOff>
      <xdr:row>83</xdr:row>
      <xdr:rowOff>9525</xdr:rowOff>
    </xdr:from>
    <xdr:to>
      <xdr:col>0</xdr:col>
      <xdr:colOff>0</xdr:colOff>
      <xdr:row>90</xdr:row>
      <xdr:rowOff>123825</xdr:rowOff>
    </xdr:to>
    <xdr:sp>
      <xdr:nvSpPr>
        <xdr:cNvPr id="19" name="TextBox 20"/>
        <xdr:cNvSpPr txBox="1">
          <a:spLocks noChangeArrowheads="1"/>
        </xdr:cNvSpPr>
      </xdr:nvSpPr>
      <xdr:spPr>
        <a:xfrm>
          <a:off x="0" y="14020800"/>
          <a:ext cx="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 horizontale Position von Lenker und Sattel sollte so gewählt werden, dass die Schwerpunktlage des Körpers auf dem Rad ausgewogen ist. Steht der Sattel zu weit vorne, müssen die Arme den Körper zu stark abstützen. Steht er zu weit hinten, hebelt der Fahrer sich aus dem Sattel und muss mit den Armen gegenhalten. Wichtig: Um die Sitzlänge konstant zu halten müssen Sattel und Lenker gemeinsam vor- und zurück verschoben werden.  
Die Lage des Körperschwerpunkts kann experimentell leicht ermittelt werden und die Sitzposition daraufhin optimiert werden. </a:t>
          </a:r>
        </a:p>
      </xdr:txBody>
    </xdr:sp>
    <xdr:clientData/>
  </xdr:twoCellAnchor>
  <xdr:twoCellAnchor>
    <xdr:from>
      <xdr:col>0</xdr:col>
      <xdr:colOff>0</xdr:colOff>
      <xdr:row>102</xdr:row>
      <xdr:rowOff>47625</xdr:rowOff>
    </xdr:from>
    <xdr:to>
      <xdr:col>0</xdr:col>
      <xdr:colOff>0</xdr:colOff>
      <xdr:row>105</xdr:row>
      <xdr:rowOff>114300</xdr:rowOff>
    </xdr:to>
    <xdr:sp>
      <xdr:nvSpPr>
        <xdr:cNvPr id="20" name="TextBox 25"/>
        <xdr:cNvSpPr txBox="1">
          <a:spLocks noChangeArrowheads="1"/>
        </xdr:cNvSpPr>
      </xdr:nvSpPr>
      <xdr:spPr>
        <a:xfrm>
          <a:off x="0" y="17125950"/>
          <a:ext cx="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Delta s ist der Abstand des Körperschwerpunkts von der Pedalachse bei waagerechter Kurbelstellung. In der Regel liegt der Körperschwerpunkt knapp vor der Tretlagermitte und damit deutlich hinter dem Pedal. delta s hat ein negatives Vorzeichen, wenn der Schwerpunkt hinter dem Pedal liegt.</a:t>
          </a:r>
        </a:p>
      </xdr:txBody>
    </xdr:sp>
    <xdr:clientData/>
  </xdr:twoCellAnchor>
  <xdr:twoCellAnchor>
    <xdr:from>
      <xdr:col>3</xdr:col>
      <xdr:colOff>1038225</xdr:colOff>
      <xdr:row>30</xdr:row>
      <xdr:rowOff>57150</xdr:rowOff>
    </xdr:from>
    <xdr:to>
      <xdr:col>4</xdr:col>
      <xdr:colOff>123825</xdr:colOff>
      <xdr:row>31</xdr:row>
      <xdr:rowOff>114300</xdr:rowOff>
    </xdr:to>
    <xdr:grpSp>
      <xdr:nvGrpSpPr>
        <xdr:cNvPr id="21" name="Group 47"/>
        <xdr:cNvGrpSpPr>
          <a:grpSpLocks/>
        </xdr:cNvGrpSpPr>
      </xdr:nvGrpSpPr>
      <xdr:grpSpPr>
        <a:xfrm>
          <a:off x="3476625" y="5324475"/>
          <a:ext cx="257175" cy="219075"/>
          <a:chOff x="365" y="514"/>
          <a:chExt cx="27" cy="23"/>
        </a:xfrm>
        <a:solidFill>
          <a:srgbClr val="FFFFFF"/>
        </a:solidFill>
      </xdr:grpSpPr>
      <xdr:sp>
        <xdr:nvSpPr>
          <xdr:cNvPr id="22" name="Line 28"/>
          <xdr:cNvSpPr>
            <a:spLocks/>
          </xdr:cNvSpPr>
        </xdr:nvSpPr>
        <xdr:spPr>
          <a:xfrm rot="974226">
            <a:off x="376" y="515"/>
            <a:ext cx="16"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9"/>
          <xdr:cNvSpPr>
            <a:spLocks/>
          </xdr:cNvSpPr>
        </xdr:nvSpPr>
        <xdr:spPr>
          <a:xfrm flipH="1">
            <a:off x="379" y="522"/>
            <a:ext cx="12"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30"/>
          <xdr:cNvSpPr>
            <a:spLocks/>
          </xdr:cNvSpPr>
        </xdr:nvSpPr>
        <xdr:spPr>
          <a:xfrm>
            <a:off x="380" y="528"/>
            <a:ext cx="6"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31"/>
          <xdr:cNvSpPr>
            <a:spLocks/>
          </xdr:cNvSpPr>
        </xdr:nvSpPr>
        <xdr:spPr>
          <a:xfrm rot="21172500" flipH="1">
            <a:off x="372" y="514"/>
            <a:ext cx="5"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32"/>
          <xdr:cNvSpPr>
            <a:spLocks/>
          </xdr:cNvSpPr>
        </xdr:nvSpPr>
        <xdr:spPr>
          <a:xfrm rot="21172500" flipH="1">
            <a:off x="365" y="521"/>
            <a:ext cx="7"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1095375</xdr:colOff>
      <xdr:row>30</xdr:row>
      <xdr:rowOff>57150</xdr:rowOff>
    </xdr:from>
    <xdr:to>
      <xdr:col>6</xdr:col>
      <xdr:colOff>161925</xdr:colOff>
      <xdr:row>31</xdr:row>
      <xdr:rowOff>152400</xdr:rowOff>
    </xdr:to>
    <xdr:grpSp>
      <xdr:nvGrpSpPr>
        <xdr:cNvPr id="27" name="Group 48"/>
        <xdr:cNvGrpSpPr>
          <a:grpSpLocks/>
        </xdr:cNvGrpSpPr>
      </xdr:nvGrpSpPr>
      <xdr:grpSpPr>
        <a:xfrm>
          <a:off x="5210175" y="5324475"/>
          <a:ext cx="238125" cy="257175"/>
          <a:chOff x="547" y="514"/>
          <a:chExt cx="25" cy="27"/>
        </a:xfrm>
        <a:solidFill>
          <a:srgbClr val="FFFFFF"/>
        </a:solidFill>
      </xdr:grpSpPr>
      <xdr:sp>
        <xdr:nvSpPr>
          <xdr:cNvPr id="28" name="Line 40"/>
          <xdr:cNvSpPr>
            <a:spLocks/>
          </xdr:cNvSpPr>
        </xdr:nvSpPr>
        <xdr:spPr>
          <a:xfrm rot="2246314">
            <a:off x="556" y="517"/>
            <a:ext cx="16"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41"/>
          <xdr:cNvSpPr>
            <a:spLocks/>
          </xdr:cNvSpPr>
        </xdr:nvSpPr>
        <xdr:spPr>
          <a:xfrm flipH="1">
            <a:off x="557" y="526"/>
            <a:ext cx="12"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42"/>
          <xdr:cNvSpPr>
            <a:spLocks/>
          </xdr:cNvSpPr>
        </xdr:nvSpPr>
        <xdr:spPr>
          <a:xfrm>
            <a:off x="558" y="532"/>
            <a:ext cx="6"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43"/>
          <xdr:cNvSpPr>
            <a:spLocks/>
          </xdr:cNvSpPr>
        </xdr:nvSpPr>
        <xdr:spPr>
          <a:xfrm rot="20493903" flipH="1">
            <a:off x="554" y="514"/>
            <a:ext cx="5"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4"/>
          <xdr:cNvSpPr>
            <a:spLocks/>
          </xdr:cNvSpPr>
        </xdr:nvSpPr>
        <xdr:spPr>
          <a:xfrm flipH="1">
            <a:off x="547" y="521"/>
            <a:ext cx="7"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123825</xdr:rowOff>
    </xdr:from>
    <xdr:to>
      <xdr:col>7</xdr:col>
      <xdr:colOff>685800</xdr:colOff>
      <xdr:row>9</xdr:row>
      <xdr:rowOff>28575</xdr:rowOff>
    </xdr:to>
    <xdr:sp>
      <xdr:nvSpPr>
        <xdr:cNvPr id="1" name="TextBox 26"/>
        <xdr:cNvSpPr txBox="1">
          <a:spLocks noChangeArrowheads="1"/>
        </xdr:cNvSpPr>
      </xdr:nvSpPr>
      <xdr:spPr>
        <a:xfrm>
          <a:off x="47625" y="542925"/>
          <a:ext cx="457200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Durchführung: Rad an der Hinterradachse in einen Hometrainer einspannen und unter dem Vorderrad eine Personenwaage positionieren. Richte das Rad so aus, dass es waagerecht steht (Wasserwaage auf Sattel). Gemessen wird die Gewichtskraft, mit der das Vorderrad auf die Waage drückt. Aus den Geometriedaten und dem Gesamtgewicht kann die Schwerpunktlage bestimmt werden. Anhand der typischen Werte kann die Sitzposition horizontal korrigiert werden. </a:t>
          </a:r>
        </a:p>
      </xdr:txBody>
    </xdr:sp>
    <xdr:clientData/>
  </xdr:twoCellAnchor>
  <xdr:twoCellAnchor>
    <xdr:from>
      <xdr:col>8</xdr:col>
      <xdr:colOff>285750</xdr:colOff>
      <xdr:row>2</xdr:row>
      <xdr:rowOff>9525</xdr:rowOff>
    </xdr:from>
    <xdr:to>
      <xdr:col>13</xdr:col>
      <xdr:colOff>504825</xdr:colOff>
      <xdr:row>13</xdr:row>
      <xdr:rowOff>19050</xdr:rowOff>
    </xdr:to>
    <xdr:grpSp>
      <xdr:nvGrpSpPr>
        <xdr:cNvPr id="2" name="Group 58"/>
        <xdr:cNvGrpSpPr>
          <a:grpSpLocks/>
        </xdr:cNvGrpSpPr>
      </xdr:nvGrpSpPr>
      <xdr:grpSpPr>
        <a:xfrm>
          <a:off x="4943475" y="590550"/>
          <a:ext cx="3914775" cy="1828800"/>
          <a:chOff x="533" y="62"/>
          <a:chExt cx="415" cy="211"/>
        </a:xfrm>
        <a:solidFill>
          <a:srgbClr val="FFFFFF"/>
        </a:solidFill>
      </xdr:grpSpPr>
      <xdr:sp>
        <xdr:nvSpPr>
          <xdr:cNvPr id="3" name="Rectangle 1"/>
          <xdr:cNvSpPr>
            <a:spLocks/>
          </xdr:cNvSpPr>
        </xdr:nvSpPr>
        <xdr:spPr>
          <a:xfrm>
            <a:off x="533" y="62"/>
            <a:ext cx="415" cy="21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
          <xdr:cNvSpPr>
            <a:spLocks/>
          </xdr:cNvSpPr>
        </xdr:nvSpPr>
        <xdr:spPr>
          <a:xfrm flipH="1">
            <a:off x="750" y="81"/>
            <a:ext cx="46" cy="14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flipH="1">
            <a:off x="649" y="89"/>
            <a:ext cx="13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
          <xdr:cNvSpPr>
            <a:spLocks/>
          </xdr:cNvSpPr>
        </xdr:nvSpPr>
        <xdr:spPr>
          <a:xfrm flipH="1">
            <a:off x="642" y="88"/>
            <a:ext cx="7" cy="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
          <xdr:cNvSpPr>
            <a:spLocks/>
          </xdr:cNvSpPr>
        </xdr:nvSpPr>
        <xdr:spPr>
          <a:xfrm>
            <a:off x="642" y="117"/>
            <a:ext cx="108" cy="11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6"/>
          <xdr:cNvSpPr>
            <a:spLocks/>
          </xdr:cNvSpPr>
        </xdr:nvSpPr>
        <xdr:spPr>
          <a:xfrm flipV="1">
            <a:off x="750" y="210"/>
            <a:ext cx="75" cy="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a:off x="790" y="89"/>
            <a:ext cx="37" cy="12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a:off x="609" y="120"/>
            <a:ext cx="31" cy="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flipV="1">
            <a:off x="609" y="223"/>
            <a:ext cx="0" cy="3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flipV="1">
            <a:off x="826" y="221"/>
            <a:ext cx="0" cy="3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H="1">
            <a:off x="719" y="225"/>
            <a:ext cx="3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a:off x="730" y="87"/>
            <a:ext cx="0" cy="179"/>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Line 18"/>
          <xdr:cNvSpPr>
            <a:spLocks/>
          </xdr:cNvSpPr>
        </xdr:nvSpPr>
        <xdr:spPr>
          <a:xfrm>
            <a:off x="750" y="228"/>
            <a:ext cx="0" cy="2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20"/>
          <xdr:cNvSpPr>
            <a:spLocks/>
          </xdr:cNvSpPr>
        </xdr:nvSpPr>
        <xdr:spPr>
          <a:xfrm>
            <a:off x="745" y="218"/>
            <a:ext cx="11"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7" name="Group 53"/>
          <xdr:cNvGrpSpPr>
            <a:grpSpLocks/>
          </xdr:cNvGrpSpPr>
        </xdr:nvGrpSpPr>
        <xdr:grpSpPr>
          <a:xfrm>
            <a:off x="722" y="65"/>
            <a:ext cx="18" cy="17"/>
            <a:chOff x="759" y="339"/>
            <a:chExt cx="27" cy="26"/>
          </a:xfrm>
          <a:solidFill>
            <a:srgbClr val="FFFFFF"/>
          </a:solidFill>
        </xdr:grpSpPr>
        <xdr:sp>
          <xdr:nvSpPr>
            <xdr:cNvPr id="18" name="Oval 50"/>
            <xdr:cNvSpPr>
              <a:spLocks/>
            </xdr:cNvSpPr>
          </xdr:nvSpPr>
          <xdr:spPr>
            <a:xfrm>
              <a:off x="759" y="339"/>
              <a:ext cx="26" cy="2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51"/>
            <xdr:cNvSpPr>
              <a:spLocks/>
            </xdr:cNvSpPr>
          </xdr:nvSpPr>
          <xdr:spPr>
            <a:xfrm>
              <a:off x="773" y="339"/>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52"/>
            <xdr:cNvSpPr>
              <a:spLocks/>
            </xdr:cNvSpPr>
          </xdr:nvSpPr>
          <xdr:spPr>
            <a:xfrm>
              <a:off x="759" y="353"/>
              <a:ext cx="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1" name="TextBox 54"/>
          <xdr:cNvSpPr txBox="1">
            <a:spLocks noChangeArrowheads="1"/>
          </xdr:cNvSpPr>
        </xdr:nvSpPr>
        <xdr:spPr>
          <a:xfrm>
            <a:off x="632" y="64"/>
            <a:ext cx="85" cy="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Schwerpunkt</a:t>
            </a:r>
          </a:p>
        </xdr:txBody>
      </xdr:sp>
      <xdr:sp>
        <xdr:nvSpPr>
          <xdr:cNvPr id="22" name="TextBox 56"/>
          <xdr:cNvSpPr txBox="1">
            <a:spLocks noChangeArrowheads="1"/>
          </xdr:cNvSpPr>
        </xdr:nvSpPr>
        <xdr:spPr>
          <a:xfrm>
            <a:off x="739" y="248"/>
            <a:ext cx="16" cy="19"/>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a:t>
            </a:r>
          </a:p>
        </xdr:txBody>
      </xdr:sp>
      <xdr:sp>
        <xdr:nvSpPr>
          <xdr:cNvPr id="23" name="Line 55"/>
          <xdr:cNvSpPr>
            <a:spLocks/>
          </xdr:cNvSpPr>
        </xdr:nvSpPr>
        <xdr:spPr>
          <a:xfrm flipH="1">
            <a:off x="733" y="244"/>
            <a:ext cx="1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66675</xdr:colOff>
      <xdr:row>28</xdr:row>
      <xdr:rowOff>0</xdr:rowOff>
    </xdr:from>
    <xdr:to>
      <xdr:col>8</xdr:col>
      <xdr:colOff>95250</xdr:colOff>
      <xdr:row>33</xdr:row>
      <xdr:rowOff>76200</xdr:rowOff>
    </xdr:to>
    <xdr:sp>
      <xdr:nvSpPr>
        <xdr:cNvPr id="24" name="TextBox 59"/>
        <xdr:cNvSpPr txBox="1">
          <a:spLocks noChangeArrowheads="1"/>
        </xdr:cNvSpPr>
      </xdr:nvSpPr>
      <xdr:spPr>
        <a:xfrm>
          <a:off x="66675" y="4924425"/>
          <a:ext cx="46863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Anpassungen: 
</a:t>
          </a:r>
          <a:r>
            <a:rPr lang="en-US" cap="none" sz="1000" b="1" i="0" u="none" baseline="0">
              <a:latin typeface="Arial"/>
              <a:ea typeface="Arial"/>
              <a:cs typeface="Arial"/>
            </a:rPr>
            <a:t>Schwerpunkt liegt zu weit vorne:</a:t>
          </a:r>
          <a:r>
            <a:rPr lang="en-US" cap="none" sz="1000" b="0" i="0" u="none" baseline="0">
              <a:latin typeface="Arial"/>
              <a:ea typeface="Arial"/>
              <a:cs typeface="Arial"/>
            </a:rPr>
            <a:t> Sattel und Lenker zurückstellen, Sitzlänge konstant lassen.
</a:t>
          </a:r>
          <a:r>
            <a:rPr lang="en-US" cap="none" sz="1000" b="1" i="0" u="none" baseline="0">
              <a:latin typeface="Arial"/>
              <a:ea typeface="Arial"/>
              <a:cs typeface="Arial"/>
            </a:rPr>
            <a:t>Schwerpunkt liegt zu weit hinten:</a:t>
          </a:r>
          <a:r>
            <a:rPr lang="en-US" cap="none" sz="1000" b="0" i="0" u="none" baseline="0">
              <a:latin typeface="Arial"/>
              <a:ea typeface="Arial"/>
              <a:cs typeface="Arial"/>
            </a:rPr>
            <a:t> Sattel und Lenker vorstellen, Sitzlänge konstant lassen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3"/>
  <sheetViews>
    <sheetView showGridLines="0" showRowColHeaders="0" tabSelected="1" workbookViewId="0" topLeftCell="A1">
      <selection activeCell="B2" sqref="B2"/>
    </sheetView>
  </sheetViews>
  <sheetFormatPr defaultColWidth="11.421875" defaultRowHeight="12.75"/>
  <cols>
    <col min="2" max="2" width="17.8515625" style="0" customWidth="1"/>
    <col min="3" max="3" width="7.28125" style="0" customWidth="1"/>
    <col min="4" max="4" width="17.57421875" style="0" customWidth="1"/>
    <col min="5" max="5" width="7.57421875" style="0" customWidth="1"/>
    <col min="6" max="6" width="17.57421875" style="0" customWidth="1"/>
    <col min="7" max="7" width="9.00390625" style="0" customWidth="1"/>
  </cols>
  <sheetData>
    <row r="1" ht="12.75">
      <c r="I1" s="38"/>
    </row>
    <row r="2" ht="20.25">
      <c r="B2" s="10" t="s">
        <v>48</v>
      </c>
    </row>
    <row r="3" ht="23.25" customHeight="1">
      <c r="B3" s="16" t="s">
        <v>50</v>
      </c>
    </row>
    <row r="4" ht="24" customHeight="1">
      <c r="B4" s="3" t="s">
        <v>12</v>
      </c>
    </row>
    <row r="15" ht="12.75">
      <c r="A15" s="18" t="s">
        <v>49</v>
      </c>
    </row>
    <row r="20" ht="13.5" thickBot="1"/>
    <row r="21" spans="2:7" ht="13.5" thickBot="1">
      <c r="B21" s="9" t="s">
        <v>47</v>
      </c>
      <c r="C21" s="19"/>
      <c r="D21" s="9" t="s">
        <v>13</v>
      </c>
      <c r="E21" s="19"/>
      <c r="F21" s="9" t="s">
        <v>21</v>
      </c>
      <c r="G21" s="19"/>
    </row>
    <row r="23" ht="12.75">
      <c r="B23" s="3" t="s">
        <v>18</v>
      </c>
    </row>
    <row r="25" ht="12.75">
      <c r="B25" t="s">
        <v>15</v>
      </c>
    </row>
    <row r="26" ht="13.5" thickBot="1">
      <c r="B26" s="11" t="s">
        <v>45</v>
      </c>
    </row>
    <row r="27" spans="2:3" ht="13.5" thickBot="1">
      <c r="B27" s="9" t="s">
        <v>16</v>
      </c>
      <c r="C27" s="8">
        <f>0.885*C21</f>
        <v>0</v>
      </c>
    </row>
    <row r="29" ht="12.75">
      <c r="B29" s="3" t="s">
        <v>19</v>
      </c>
    </row>
    <row r="33" ht="13.5" thickBot="1"/>
    <row r="34" spans="2:3" ht="13.5" thickBot="1">
      <c r="B34" s="9" t="s">
        <v>14</v>
      </c>
      <c r="C34" s="19"/>
    </row>
    <row r="36" spans="2:3" ht="12.75">
      <c r="B36" s="12" t="s">
        <v>17</v>
      </c>
      <c r="C36" s="4"/>
    </row>
    <row r="37" spans="2:3" ht="12.75">
      <c r="B37" s="9"/>
      <c r="C37" s="4"/>
    </row>
    <row r="38" spans="2:3" ht="12.75">
      <c r="B38" s="11" t="s">
        <v>20</v>
      </c>
      <c r="C38" s="4"/>
    </row>
    <row r="39" spans="2:7" ht="12.75">
      <c r="B39" t="s">
        <v>22</v>
      </c>
      <c r="F39" s="9"/>
      <c r="G39" s="14"/>
    </row>
    <row r="40" ht="13.5" thickBot="1"/>
    <row r="41" spans="2:3" ht="13.5" thickBot="1">
      <c r="B41" s="9" t="s">
        <v>80</v>
      </c>
      <c r="C41" s="19"/>
    </row>
    <row r="42" ht="13.5" thickBot="1"/>
    <row r="43" spans="2:3" ht="13.5" thickBot="1">
      <c r="B43" s="9" t="s">
        <v>23</v>
      </c>
      <c r="C43" s="8">
        <f>C34*(E21+G21)-0.59*C41</f>
        <v>0</v>
      </c>
    </row>
    <row r="45" ht="12.75">
      <c r="B45" s="3" t="s">
        <v>24</v>
      </c>
    </row>
    <row r="47" spans="2:3" ht="12.75">
      <c r="B47" s="11"/>
      <c r="C47" s="4"/>
    </row>
    <row r="48" spans="2:3" ht="12.75">
      <c r="B48" s="11"/>
      <c r="C48" s="4"/>
    </row>
    <row r="49" spans="2:3" ht="12.75">
      <c r="B49" t="s">
        <v>35</v>
      </c>
      <c r="C49" t="s">
        <v>36</v>
      </c>
    </row>
    <row r="50" spans="2:3" ht="12.75">
      <c r="B50" t="s">
        <v>25</v>
      </c>
      <c r="C50" s="13" t="s">
        <v>30</v>
      </c>
    </row>
    <row r="51" spans="2:3" ht="12.75">
      <c r="B51" t="s">
        <v>26</v>
      </c>
      <c r="C51" t="s">
        <v>31</v>
      </c>
    </row>
    <row r="52" spans="2:3" ht="12.75">
      <c r="B52" t="s">
        <v>27</v>
      </c>
      <c r="C52" t="s">
        <v>32</v>
      </c>
    </row>
    <row r="53" spans="2:3" ht="12.75">
      <c r="B53" t="s">
        <v>28</v>
      </c>
      <c r="C53" t="s">
        <v>33</v>
      </c>
    </row>
    <row r="54" spans="2:3" ht="12.75">
      <c r="B54" t="s">
        <v>29</v>
      </c>
      <c r="C54" t="s">
        <v>34</v>
      </c>
    </row>
    <row r="55" ht="13.5" thickBot="1"/>
    <row r="56" spans="2:3" ht="13.5" thickBot="1">
      <c r="B56" s="9" t="s">
        <v>37</v>
      </c>
      <c r="C56" s="19"/>
    </row>
    <row r="58" ht="12.75">
      <c r="B58" s="3" t="s">
        <v>38</v>
      </c>
    </row>
    <row r="59" ht="12.75">
      <c r="B59" s="16" t="s">
        <v>81</v>
      </c>
    </row>
    <row r="60" ht="12.75">
      <c r="B60" s="16"/>
    </row>
    <row r="61" ht="12.75">
      <c r="E61" t="s">
        <v>10</v>
      </c>
    </row>
    <row r="62" spans="2:9" ht="13.5" thickBot="1">
      <c r="B62" s="2" t="s">
        <v>11</v>
      </c>
      <c r="C62" s="5">
        <v>80</v>
      </c>
      <c r="D62" s="2">
        <v>90</v>
      </c>
      <c r="E62" s="2">
        <v>100</v>
      </c>
      <c r="F62" s="2">
        <v>110</v>
      </c>
      <c r="G62" s="2">
        <v>120</v>
      </c>
      <c r="H62" s="2">
        <v>130</v>
      </c>
      <c r="I62" s="2">
        <v>140</v>
      </c>
    </row>
    <row r="63" spans="2:9" ht="12.75">
      <c r="B63" t="s">
        <v>1</v>
      </c>
      <c r="C63" s="6">
        <f aca="true" t="shared" si="0" ref="C63:I63">(20+13+0.292*C62)*0.1</f>
        <v>5.636</v>
      </c>
      <c r="D63" s="1">
        <f t="shared" si="0"/>
        <v>5.928000000000001</v>
      </c>
      <c r="E63" s="1">
        <f t="shared" si="0"/>
        <v>6.220000000000001</v>
      </c>
      <c r="F63" s="1">
        <f t="shared" si="0"/>
        <v>6.5120000000000005</v>
      </c>
      <c r="G63" s="1">
        <f t="shared" si="0"/>
        <v>6.803999999999999</v>
      </c>
      <c r="H63" s="1">
        <f t="shared" si="0"/>
        <v>7.096000000000001</v>
      </c>
      <c r="I63" s="1">
        <f t="shared" si="0"/>
        <v>7.388</v>
      </c>
    </row>
    <row r="64" spans="2:9" ht="13.5" thickBot="1">
      <c r="B64" t="s">
        <v>3</v>
      </c>
      <c r="C64" s="6">
        <f aca="true" t="shared" si="1" ref="C64:I64">(20+13+0.17*C62)*0.1</f>
        <v>4.66</v>
      </c>
      <c r="D64" s="1">
        <f t="shared" si="1"/>
        <v>4.83</v>
      </c>
      <c r="E64" s="1">
        <f t="shared" si="1"/>
        <v>5</v>
      </c>
      <c r="F64" s="1">
        <f t="shared" si="1"/>
        <v>5.170000000000001</v>
      </c>
      <c r="G64" s="1">
        <f t="shared" si="1"/>
        <v>5.340000000000001</v>
      </c>
      <c r="H64" s="1">
        <f t="shared" si="1"/>
        <v>5.510000000000001</v>
      </c>
      <c r="I64" s="1">
        <f t="shared" si="1"/>
        <v>5.68</v>
      </c>
    </row>
    <row r="65" spans="2:9" ht="13.5" thickBot="1">
      <c r="B65" t="s">
        <v>2</v>
      </c>
      <c r="C65" s="6">
        <f aca="true" t="shared" si="2" ref="C65:I65">(20+13+0.406*C62)*0.1</f>
        <v>6.548000000000001</v>
      </c>
      <c r="D65" s="1">
        <f t="shared" si="2"/>
        <v>6.954</v>
      </c>
      <c r="E65" s="1">
        <f t="shared" si="2"/>
        <v>7.359999999999999</v>
      </c>
      <c r="F65" s="15">
        <f t="shared" si="2"/>
        <v>7.766</v>
      </c>
      <c r="G65" s="1">
        <f t="shared" si="2"/>
        <v>8.172</v>
      </c>
      <c r="H65" s="1">
        <f t="shared" si="2"/>
        <v>8.578000000000001</v>
      </c>
      <c r="I65" s="1">
        <f t="shared" si="2"/>
        <v>8.984</v>
      </c>
    </row>
    <row r="66" spans="2:9" ht="12.75">
      <c r="B66" t="s">
        <v>4</v>
      </c>
      <c r="C66" s="6">
        <v>3.3</v>
      </c>
      <c r="D66" s="1">
        <v>3.3</v>
      </c>
      <c r="E66" s="1">
        <v>3.3</v>
      </c>
      <c r="F66" s="1">
        <v>3.3</v>
      </c>
      <c r="G66" s="1">
        <v>3.3</v>
      </c>
      <c r="H66" s="1">
        <v>3.3</v>
      </c>
      <c r="I66" s="1">
        <v>3.3</v>
      </c>
    </row>
    <row r="68" spans="3:7" ht="13.5" thickBot="1">
      <c r="C68" t="s">
        <v>6</v>
      </c>
      <c r="E68" t="s">
        <v>8</v>
      </c>
      <c r="G68" t="s">
        <v>0</v>
      </c>
    </row>
    <row r="69" spans="2:7" ht="13.5" thickBot="1">
      <c r="B69" s="9" t="s">
        <v>5</v>
      </c>
      <c r="C69" s="19"/>
      <c r="D69" t="s">
        <v>7</v>
      </c>
      <c r="E69" s="19"/>
      <c r="F69" t="s">
        <v>7</v>
      </c>
      <c r="G69" s="19"/>
    </row>
    <row r="70" spans="2:7" ht="12.75">
      <c r="B70" s="9"/>
      <c r="C70" t="s">
        <v>41</v>
      </c>
      <c r="E70" t="s">
        <v>9</v>
      </c>
      <c r="G70" t="s">
        <v>42</v>
      </c>
    </row>
    <row r="71" ht="13.5" thickBot="1">
      <c r="B71" s="9"/>
    </row>
    <row r="72" spans="2:8" ht="13.5" thickBot="1">
      <c r="B72" s="9" t="s">
        <v>5</v>
      </c>
      <c r="C72" s="8">
        <f>C69+E69+G69</f>
        <v>0</v>
      </c>
      <c r="H72" s="7"/>
    </row>
    <row r="73" ht="12.75">
      <c r="B73" s="9"/>
    </row>
    <row r="74" spans="2:3" ht="12.75">
      <c r="B74" t="s">
        <v>39</v>
      </c>
      <c r="C74" s="14"/>
    </row>
    <row r="75" spans="2:3" ht="13.5" thickBot="1">
      <c r="B75" s="9"/>
      <c r="C75" s="14"/>
    </row>
    <row r="76" spans="2:3" ht="13.5" thickBot="1">
      <c r="B76" s="9" t="s">
        <v>40</v>
      </c>
      <c r="C76" s="8">
        <f>C27-(C56+C72)/0.96</f>
        <v>0</v>
      </c>
    </row>
    <row r="81" ht="12.75">
      <c r="D81" t="s">
        <v>46</v>
      </c>
    </row>
    <row r="82" spans="2:6" ht="12.75">
      <c r="B82" s="3"/>
      <c r="C82" s="17"/>
      <c r="D82" s="17"/>
      <c r="E82" s="17"/>
      <c r="F82" s="17"/>
    </row>
    <row r="83" ht="12.75">
      <c r="B83" s="39"/>
    </row>
    <row r="89" ht="12" customHeight="1"/>
  </sheetData>
  <printOptions/>
  <pageMargins left="0.75" right="0.75" top="1" bottom="1" header="0.4921259845" footer="0.4921259845"/>
  <pageSetup fitToHeight="1" fitToWidth="1" horizontalDpi="600" verticalDpi="600" orientation="landscape" paperSize="9" scale="42" r:id="rId4"/>
  <drawing r:id="rId3"/>
  <legacyDrawing r:id="rId2"/>
</worksheet>
</file>

<file path=xl/worksheets/sheet2.xml><?xml version="1.0" encoding="utf-8"?>
<worksheet xmlns="http://schemas.openxmlformats.org/spreadsheetml/2006/main" xmlns:r="http://schemas.openxmlformats.org/officeDocument/2006/relationships">
  <dimension ref="A1:N49"/>
  <sheetViews>
    <sheetView showGridLines="0" showRowColHeaders="0" workbookViewId="0" topLeftCell="A34">
      <selection activeCell="K29" sqref="K29"/>
    </sheetView>
  </sheetViews>
  <sheetFormatPr defaultColWidth="11.421875" defaultRowHeight="12.75"/>
  <cols>
    <col min="3" max="3" width="7.8515625" style="0" customWidth="1"/>
    <col min="4" max="4" width="7.00390625" style="0" customWidth="1"/>
    <col min="5" max="5" width="6.8515625" style="0" customWidth="1"/>
    <col min="6" max="6" width="6.7109375" style="0" customWidth="1"/>
    <col min="7" max="7" width="7.7109375" style="0" customWidth="1"/>
    <col min="8" max="8" width="10.8515625" style="0" customWidth="1"/>
    <col min="9" max="9" width="9.7109375" style="0" customWidth="1"/>
  </cols>
  <sheetData>
    <row r="1" spans="1:10" ht="33" customHeight="1">
      <c r="A1" s="10" t="s">
        <v>79</v>
      </c>
      <c r="B1" s="10"/>
      <c r="C1" s="10"/>
      <c r="D1" s="10"/>
      <c r="E1" s="10"/>
      <c r="F1" s="10"/>
      <c r="G1" s="10"/>
      <c r="H1" s="10"/>
      <c r="I1" s="10"/>
      <c r="J1" s="10"/>
    </row>
    <row r="10" ht="13.5" thickBot="1"/>
    <row r="11" spans="2:4" ht="13.5" thickBot="1">
      <c r="B11" s="9" t="s">
        <v>68</v>
      </c>
      <c r="C11" s="36">
        <v>8</v>
      </c>
      <c r="D11" t="s">
        <v>51</v>
      </c>
    </row>
    <row r="12" spans="2:4" ht="13.5" thickBot="1">
      <c r="B12" s="9" t="s">
        <v>52</v>
      </c>
      <c r="C12" s="36">
        <v>75</v>
      </c>
      <c r="D12" t="s">
        <v>51</v>
      </c>
    </row>
    <row r="13" spans="2:3" ht="13.5" thickBot="1">
      <c r="B13" s="9" t="s">
        <v>69</v>
      </c>
      <c r="C13" s="34">
        <f>C11+C12</f>
        <v>83</v>
      </c>
    </row>
    <row r="14" ht="13.5" thickBot="1">
      <c r="C14" s="35"/>
    </row>
    <row r="15" spans="2:4" ht="13.5" thickBot="1">
      <c r="B15" s="9" t="s">
        <v>64</v>
      </c>
      <c r="C15" s="36">
        <v>101</v>
      </c>
      <c r="D15" t="s">
        <v>63</v>
      </c>
    </row>
    <row r="16" spans="2:4" ht="13.5" thickBot="1">
      <c r="B16" s="9" t="s">
        <v>67</v>
      </c>
      <c r="C16" s="33">
        <v>41</v>
      </c>
      <c r="D16" t="s">
        <v>63</v>
      </c>
    </row>
    <row r="17" spans="2:3" ht="12.75">
      <c r="B17" s="9"/>
      <c r="C17" s="14"/>
    </row>
    <row r="18" spans="1:3" ht="12.75">
      <c r="A18" t="s">
        <v>71</v>
      </c>
      <c r="C18" s="14"/>
    </row>
    <row r="19" ht="12.75">
      <c r="C19" s="14"/>
    </row>
    <row r="20" spans="3:5" ht="12" customHeight="1">
      <c r="C20" t="s">
        <v>53</v>
      </c>
      <c r="E20" t="s">
        <v>66</v>
      </c>
    </row>
    <row r="21" spans="1:12" ht="13.5" thickBot="1">
      <c r="A21" s="20" t="s">
        <v>54</v>
      </c>
      <c r="B21" s="21"/>
      <c r="C21" s="23" t="s">
        <v>55</v>
      </c>
      <c r="D21" s="20" t="s">
        <v>56</v>
      </c>
      <c r="E21" s="20" t="s">
        <v>57</v>
      </c>
      <c r="F21" s="20" t="s">
        <v>58</v>
      </c>
      <c r="G21" s="20" t="s">
        <v>65</v>
      </c>
      <c r="H21" s="20" t="s">
        <v>70</v>
      </c>
      <c r="I21" s="20" t="s">
        <v>72</v>
      </c>
      <c r="J21" s="20"/>
      <c r="K21" s="20"/>
      <c r="L21" s="20"/>
    </row>
    <row r="22" spans="1:9" ht="14.25" thickBot="1" thickTop="1">
      <c r="A22" t="s">
        <v>59</v>
      </c>
      <c r="B22" s="22"/>
      <c r="C22" s="37">
        <v>30</v>
      </c>
      <c r="D22" s="30">
        <f aca="true" t="shared" si="0" ref="D22:D27">$C$13-C22</f>
        <v>53</v>
      </c>
      <c r="E22" s="31">
        <f aca="true" t="shared" si="1" ref="E22:F26">C22/$C$13*100</f>
        <v>36.144578313253014</v>
      </c>
      <c r="F22" s="31">
        <f t="shared" si="1"/>
        <v>63.85542168674698</v>
      </c>
      <c r="G22" s="32">
        <f aca="true" t="shared" si="2" ref="G22:G27">C22/$C$13*$C$15</f>
        <v>36.506024096385545</v>
      </c>
      <c r="H22" s="32">
        <f aca="true" t="shared" si="3" ref="H22:H27">G22-$C$16</f>
        <v>-4.493975903614455</v>
      </c>
      <c r="I22" t="s">
        <v>73</v>
      </c>
    </row>
    <row r="23" spans="1:9" ht="13.5" thickBot="1">
      <c r="A23" t="s">
        <v>60</v>
      </c>
      <c r="B23" s="22"/>
      <c r="C23" s="36">
        <v>35</v>
      </c>
      <c r="D23" s="30">
        <f t="shared" si="0"/>
        <v>48</v>
      </c>
      <c r="E23" s="31">
        <f t="shared" si="1"/>
        <v>42.168674698795186</v>
      </c>
      <c r="F23" s="31">
        <f t="shared" si="1"/>
        <v>57.831325301204814</v>
      </c>
      <c r="G23" s="32">
        <f t="shared" si="2"/>
        <v>42.59036144578314</v>
      </c>
      <c r="H23" s="32">
        <f t="shared" si="3"/>
        <v>1.590361445783138</v>
      </c>
      <c r="I23" t="s">
        <v>74</v>
      </c>
    </row>
    <row r="24" spans="1:9" ht="13.5" thickBot="1">
      <c r="A24" t="s">
        <v>61</v>
      </c>
      <c r="B24" s="22"/>
      <c r="C24" s="36">
        <v>37</v>
      </c>
      <c r="D24" s="30">
        <f t="shared" si="0"/>
        <v>46</v>
      </c>
      <c r="E24" s="31">
        <f t="shared" si="1"/>
        <v>44.57831325301205</v>
      </c>
      <c r="F24" s="31">
        <f t="shared" si="1"/>
        <v>55.42168674698795</v>
      </c>
      <c r="G24" s="32">
        <f t="shared" si="2"/>
        <v>45.024096385542165</v>
      </c>
      <c r="H24" s="32">
        <f t="shared" si="3"/>
        <v>4.024096385542165</v>
      </c>
      <c r="I24" t="s">
        <v>76</v>
      </c>
    </row>
    <row r="25" spans="1:9" ht="13.5" thickBot="1">
      <c r="A25" t="s">
        <v>62</v>
      </c>
      <c r="B25" s="22"/>
      <c r="C25" s="36">
        <v>39</v>
      </c>
      <c r="D25" s="30">
        <f t="shared" si="0"/>
        <v>44</v>
      </c>
      <c r="E25" s="31">
        <f t="shared" si="1"/>
        <v>46.98795180722892</v>
      </c>
      <c r="F25" s="31">
        <f t="shared" si="1"/>
        <v>53.01204819277109</v>
      </c>
      <c r="G25" s="32">
        <f t="shared" si="2"/>
        <v>47.45783132530121</v>
      </c>
      <c r="H25" s="32">
        <f t="shared" si="3"/>
        <v>6.457831325301207</v>
      </c>
      <c r="I25" t="s">
        <v>75</v>
      </c>
    </row>
    <row r="26" spans="1:9" ht="13.5" thickBot="1">
      <c r="A26" t="s">
        <v>44</v>
      </c>
      <c r="B26" s="22"/>
      <c r="C26" s="36">
        <v>46</v>
      </c>
      <c r="D26" s="30">
        <f t="shared" si="0"/>
        <v>37</v>
      </c>
      <c r="E26" s="31">
        <f>C26/$C$13*100</f>
        <v>55.42168674698795</v>
      </c>
      <c r="F26" s="31">
        <f t="shared" si="1"/>
        <v>44.57831325301205</v>
      </c>
      <c r="G26" s="32">
        <f t="shared" si="2"/>
        <v>55.975903614457835</v>
      </c>
      <c r="H26" s="32">
        <f t="shared" si="3"/>
        <v>14.975903614457835</v>
      </c>
      <c r="I26" t="s">
        <v>77</v>
      </c>
    </row>
    <row r="27" spans="1:9" ht="13.5" thickBot="1">
      <c r="A27" t="s">
        <v>43</v>
      </c>
      <c r="C27" s="36">
        <v>43</v>
      </c>
      <c r="D27" s="30">
        <f t="shared" si="0"/>
        <v>40</v>
      </c>
      <c r="E27" s="31">
        <f>C27/$C$13*100</f>
        <v>51.80722891566265</v>
      </c>
      <c r="F27" s="31">
        <f>D27/$C$13*100</f>
        <v>48.19277108433735</v>
      </c>
      <c r="G27" s="32">
        <f t="shared" si="2"/>
        <v>52.325301204819276</v>
      </c>
      <c r="H27" s="32">
        <f t="shared" si="3"/>
        <v>11.325301204819276</v>
      </c>
      <c r="I27" t="s">
        <v>78</v>
      </c>
    </row>
    <row r="28" spans="1:14" ht="12.75">
      <c r="A28" s="14"/>
      <c r="B28" s="14"/>
      <c r="C28" s="14"/>
      <c r="D28" s="14"/>
      <c r="E28" s="14"/>
      <c r="F28" s="14"/>
      <c r="G28" s="14"/>
      <c r="H28" s="14"/>
      <c r="I28" s="14"/>
      <c r="J28" s="14"/>
      <c r="K28" s="14"/>
      <c r="L28" s="14"/>
      <c r="M28" s="14"/>
      <c r="N28" s="14"/>
    </row>
    <row r="29" spans="1:14" ht="12.75">
      <c r="A29" s="14"/>
      <c r="B29" s="14"/>
      <c r="C29" s="14"/>
      <c r="D29" s="14"/>
      <c r="E29" s="14"/>
      <c r="F29" s="14"/>
      <c r="G29" s="14"/>
      <c r="H29" s="24"/>
      <c r="I29" s="14"/>
      <c r="J29" s="14"/>
      <c r="K29" s="14"/>
      <c r="L29" s="14"/>
      <c r="M29" s="14"/>
      <c r="N29" s="14"/>
    </row>
    <row r="30" spans="1:14" ht="12.75">
      <c r="A30" s="14"/>
      <c r="B30" s="14"/>
      <c r="C30" s="14"/>
      <c r="D30" s="14"/>
      <c r="E30" s="14"/>
      <c r="F30" s="14"/>
      <c r="G30" s="14"/>
      <c r="H30" s="24"/>
      <c r="I30" s="14"/>
      <c r="J30" s="14"/>
      <c r="K30" s="14"/>
      <c r="L30" s="14"/>
      <c r="M30" s="14"/>
      <c r="N30" s="14"/>
    </row>
    <row r="31" spans="1:14" ht="12.75">
      <c r="A31" s="14"/>
      <c r="B31" s="14"/>
      <c r="C31" s="14"/>
      <c r="D31" s="14"/>
      <c r="E31" s="14"/>
      <c r="F31" s="14"/>
      <c r="G31" s="14"/>
      <c r="H31" s="24"/>
      <c r="I31" s="14"/>
      <c r="J31" s="14"/>
      <c r="K31" s="14"/>
      <c r="L31" s="14"/>
      <c r="M31" s="14"/>
      <c r="N31" s="14"/>
    </row>
    <row r="32" spans="1:14" ht="12.75">
      <c r="A32" s="14"/>
      <c r="B32" s="14"/>
      <c r="C32" s="14"/>
      <c r="D32" s="14"/>
      <c r="E32" s="14"/>
      <c r="F32" s="14"/>
      <c r="G32" s="14"/>
      <c r="H32" s="24"/>
      <c r="I32" s="14"/>
      <c r="J32" s="14"/>
      <c r="K32" s="14"/>
      <c r="L32" s="14"/>
      <c r="M32" s="14"/>
      <c r="N32" s="14"/>
    </row>
    <row r="33" spans="1:14" ht="12.75">
      <c r="A33" s="14"/>
      <c r="B33" s="14"/>
      <c r="C33" s="14"/>
      <c r="D33" s="14"/>
      <c r="E33" s="14"/>
      <c r="F33" s="14"/>
      <c r="G33" s="14"/>
      <c r="H33" s="24"/>
      <c r="I33" s="14"/>
      <c r="J33" s="14"/>
      <c r="K33" s="14"/>
      <c r="L33" s="14"/>
      <c r="M33" s="14"/>
      <c r="N33" s="14"/>
    </row>
    <row r="34" spans="1:14" ht="12.75">
      <c r="A34" s="14"/>
      <c r="B34" s="14"/>
      <c r="C34" s="14"/>
      <c r="D34" s="14"/>
      <c r="E34" s="14"/>
      <c r="F34" s="14"/>
      <c r="G34" s="14"/>
      <c r="H34" s="24"/>
      <c r="I34" s="14"/>
      <c r="J34" s="14"/>
      <c r="K34" s="14"/>
      <c r="L34" s="14"/>
      <c r="M34" s="14"/>
      <c r="N34" s="14"/>
    </row>
    <row r="35" spans="1:14" ht="12.75">
      <c r="A35" s="14"/>
      <c r="B35" s="14"/>
      <c r="C35" s="14"/>
      <c r="D35" s="14"/>
      <c r="E35" s="14"/>
      <c r="F35" s="14"/>
      <c r="G35" s="14"/>
      <c r="H35" s="24"/>
      <c r="I35" s="14"/>
      <c r="J35" s="14"/>
      <c r="K35" s="14"/>
      <c r="L35" s="14"/>
      <c r="M35" s="14"/>
      <c r="N35" s="14"/>
    </row>
    <row r="36" spans="1:14" ht="12.75">
      <c r="A36" s="14"/>
      <c r="B36" s="14"/>
      <c r="C36" s="14"/>
      <c r="D36" s="14"/>
      <c r="E36" s="14"/>
      <c r="F36" s="14"/>
      <c r="G36" s="14"/>
      <c r="H36" s="24"/>
      <c r="I36" s="14"/>
      <c r="J36" s="14"/>
      <c r="K36" s="14"/>
      <c r="L36" s="14"/>
      <c r="M36" s="14"/>
      <c r="N36" s="14"/>
    </row>
    <row r="37" spans="1:14" ht="12.75">
      <c r="A37" s="14"/>
      <c r="B37" s="14"/>
      <c r="C37" s="14"/>
      <c r="D37" s="14"/>
      <c r="E37" s="14"/>
      <c r="F37" s="14"/>
      <c r="G37" s="14"/>
      <c r="H37" s="14"/>
      <c r="I37" s="14"/>
      <c r="J37" s="14"/>
      <c r="K37" s="14"/>
      <c r="L37" s="14"/>
      <c r="M37" s="14"/>
      <c r="N37" s="14"/>
    </row>
    <row r="38" spans="1:14" ht="12.75">
      <c r="A38" s="14"/>
      <c r="B38" s="14"/>
      <c r="C38" s="14"/>
      <c r="D38" s="14"/>
      <c r="E38" s="14"/>
      <c r="F38" s="14"/>
      <c r="G38" s="14"/>
      <c r="H38" s="14"/>
      <c r="I38" s="14"/>
      <c r="J38" s="14"/>
      <c r="K38" s="14"/>
      <c r="L38" s="14"/>
      <c r="M38" s="14"/>
      <c r="N38" s="14"/>
    </row>
    <row r="39" spans="1:14" ht="12.75">
      <c r="A39" s="14"/>
      <c r="B39" s="14"/>
      <c r="C39" s="14"/>
      <c r="D39" s="14"/>
      <c r="E39" s="14"/>
      <c r="F39" s="14"/>
      <c r="G39" s="14"/>
      <c r="H39" s="14"/>
      <c r="I39" s="14"/>
      <c r="J39" s="14"/>
      <c r="K39" s="14"/>
      <c r="L39" s="14"/>
      <c r="M39" s="14"/>
      <c r="N39" s="14"/>
    </row>
    <row r="40" spans="1:14" ht="12.75">
      <c r="A40" s="14"/>
      <c r="B40" s="14"/>
      <c r="C40" s="14"/>
      <c r="D40" s="14"/>
      <c r="E40" s="25"/>
      <c r="F40" s="26"/>
      <c r="G40" s="27"/>
      <c r="H40" s="28"/>
      <c r="I40" s="25"/>
      <c r="J40" s="29"/>
      <c r="K40" s="14"/>
      <c r="L40" s="14"/>
      <c r="M40" s="14"/>
      <c r="N40" s="14"/>
    </row>
    <row r="41" spans="1:14" ht="12.75">
      <c r="A41" s="14"/>
      <c r="B41" s="14"/>
      <c r="C41" s="14"/>
      <c r="D41" s="14"/>
      <c r="E41" s="25"/>
      <c r="F41" s="26"/>
      <c r="G41" s="27"/>
      <c r="H41" s="28"/>
      <c r="I41" s="25"/>
      <c r="J41" s="29"/>
      <c r="K41" s="14"/>
      <c r="L41" s="14"/>
      <c r="M41" s="14"/>
      <c r="N41" s="14"/>
    </row>
    <row r="42" spans="1:14" ht="12.75">
      <c r="A42" s="14"/>
      <c r="B42" s="14"/>
      <c r="C42" s="14"/>
      <c r="D42" s="14"/>
      <c r="E42" s="25"/>
      <c r="F42" s="26"/>
      <c r="G42" s="27"/>
      <c r="H42" s="28"/>
      <c r="I42" s="25"/>
      <c r="J42" s="29"/>
      <c r="K42" s="14"/>
      <c r="L42" s="14"/>
      <c r="M42" s="14"/>
      <c r="N42" s="14"/>
    </row>
    <row r="43" spans="1:14" ht="12.75">
      <c r="A43" s="14"/>
      <c r="B43" s="14"/>
      <c r="C43" s="14"/>
      <c r="D43" s="14"/>
      <c r="E43" s="25"/>
      <c r="F43" s="26"/>
      <c r="G43" s="27"/>
      <c r="H43" s="28"/>
      <c r="I43" s="25"/>
      <c r="J43" s="29"/>
      <c r="K43" s="14"/>
      <c r="L43" s="14"/>
      <c r="M43" s="14"/>
      <c r="N43" s="14"/>
    </row>
    <row r="44" spans="1:14" ht="12.75">
      <c r="A44" s="14"/>
      <c r="B44" s="14"/>
      <c r="C44" s="14"/>
      <c r="D44" s="14"/>
      <c r="E44" s="25"/>
      <c r="F44" s="26"/>
      <c r="G44" s="27"/>
      <c r="H44" s="28"/>
      <c r="I44" s="25"/>
      <c r="J44" s="29"/>
      <c r="K44" s="14"/>
      <c r="L44" s="14"/>
      <c r="M44" s="14"/>
      <c r="N44" s="14"/>
    </row>
    <row r="45" spans="1:14" ht="12.75">
      <c r="A45" s="14"/>
      <c r="B45" s="14"/>
      <c r="C45" s="14"/>
      <c r="D45" s="14"/>
      <c r="E45" s="25"/>
      <c r="F45" s="26"/>
      <c r="G45" s="27"/>
      <c r="H45" s="28"/>
      <c r="I45" s="25"/>
      <c r="J45" s="29"/>
      <c r="K45" s="14"/>
      <c r="L45" s="14"/>
      <c r="M45" s="14"/>
      <c r="N45" s="14"/>
    </row>
    <row r="46" spans="1:14" ht="12.75">
      <c r="A46" s="14"/>
      <c r="B46" s="14"/>
      <c r="C46" s="14"/>
      <c r="D46" s="14"/>
      <c r="E46" s="25"/>
      <c r="F46" s="26"/>
      <c r="G46" s="27"/>
      <c r="H46" s="28"/>
      <c r="I46" s="25"/>
      <c r="J46" s="29"/>
      <c r="K46" s="14"/>
      <c r="L46" s="14"/>
      <c r="M46" s="14"/>
      <c r="N46" s="14"/>
    </row>
    <row r="47" spans="1:14" ht="12.75">
      <c r="A47" s="14"/>
      <c r="B47" s="14"/>
      <c r="C47" s="14"/>
      <c r="D47" s="14"/>
      <c r="E47" s="25"/>
      <c r="F47" s="26"/>
      <c r="G47" s="27"/>
      <c r="H47" s="28"/>
      <c r="I47" s="25"/>
      <c r="J47" s="29"/>
      <c r="K47" s="14"/>
      <c r="L47" s="14"/>
      <c r="M47" s="14"/>
      <c r="N47" s="14"/>
    </row>
    <row r="48" spans="1:14" ht="12.75">
      <c r="A48" s="14"/>
      <c r="B48" s="14"/>
      <c r="C48" s="14"/>
      <c r="D48" s="14"/>
      <c r="E48" s="14"/>
      <c r="F48" s="14"/>
      <c r="G48" s="14"/>
      <c r="H48" s="14"/>
      <c r="I48" s="14"/>
      <c r="J48" s="14"/>
      <c r="K48" s="14"/>
      <c r="L48" s="14"/>
      <c r="M48" s="14"/>
      <c r="N48" s="14"/>
    </row>
    <row r="49" spans="1:14" ht="12.75">
      <c r="A49" s="14"/>
      <c r="B49" s="14"/>
      <c r="C49" s="14"/>
      <c r="D49" s="14"/>
      <c r="E49" s="14"/>
      <c r="F49" s="14"/>
      <c r="G49" s="14"/>
      <c r="H49" s="14"/>
      <c r="I49" s="14"/>
      <c r="J49" s="14"/>
      <c r="K49" s="14"/>
      <c r="L49" s="14"/>
      <c r="M49" s="14"/>
      <c r="N49" s="14"/>
    </row>
  </sheetData>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2peak.com</dc:creator>
  <cp:keywords/>
  <dc:description/>
  <cp:lastModifiedBy>#</cp:lastModifiedBy>
  <cp:lastPrinted>2003-06-25T14:20:36Z</cp:lastPrinted>
  <dcterms:created xsi:type="dcterms:W3CDTF">2000-04-24T19:37:13Z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